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19440" windowHeight="9915"/>
  </bookViews>
  <sheets>
    <sheet name="контингент" sheetId="1" r:id="rId1"/>
  </sheets>
  <definedNames>
    <definedName name="_xlnm.Print_Area" localSheetId="0">контингент!$A$2:$H$76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17" i="1"/>
  <c r="E16" i="1"/>
  <c r="E15" i="1"/>
  <c r="E14" i="1"/>
  <c r="E13" i="1"/>
  <c r="E11" i="1"/>
  <c r="E10" i="1"/>
  <c r="D38" i="1"/>
  <c r="D74" i="1" l="1"/>
  <c r="D73" i="1"/>
  <c r="D72" i="1"/>
  <c r="D71" i="1"/>
  <c r="H70" i="1"/>
  <c r="G70" i="1"/>
  <c r="F70" i="1"/>
  <c r="E70" i="1"/>
  <c r="D68" i="1"/>
  <c r="D67" i="1"/>
  <c r="D66" i="1"/>
  <c r="D65" i="1"/>
  <c r="D64" i="1"/>
  <c r="H63" i="1"/>
  <c r="G63" i="1"/>
  <c r="F63" i="1"/>
  <c r="F75" i="1" s="1"/>
  <c r="E63" i="1"/>
  <c r="D56" i="1"/>
  <c r="D55" i="1" s="1"/>
  <c r="H55" i="1"/>
  <c r="G55" i="1"/>
  <c r="F55" i="1"/>
  <c r="E55" i="1"/>
  <c r="D53" i="1"/>
  <c r="D52" i="1"/>
  <c r="D51" i="1"/>
  <c r="D50" i="1"/>
  <c r="H49" i="1"/>
  <c r="G49" i="1"/>
  <c r="F49" i="1"/>
  <c r="E49" i="1"/>
  <c r="E57" i="1" s="1"/>
  <c r="D36" i="1"/>
  <c r="D35" i="1"/>
  <c r="D34" i="1"/>
  <c r="D33" i="1"/>
  <c r="D32" i="1"/>
  <c r="D31" i="1"/>
  <c r="D14" i="1"/>
  <c r="D13" i="1"/>
  <c r="D11" i="1"/>
  <c r="D10" i="1"/>
  <c r="D37" i="1"/>
  <c r="F30" i="1"/>
  <c r="G30" i="1"/>
  <c r="H30" i="1"/>
  <c r="E28" i="1"/>
  <c r="F28" i="1"/>
  <c r="G28" i="1"/>
  <c r="H28" i="1"/>
  <c r="F8" i="1"/>
  <c r="G8" i="1"/>
  <c r="H8" i="1"/>
  <c r="D12" i="1"/>
  <c r="D16" i="1"/>
  <c r="D18" i="1"/>
  <c r="D21" i="1"/>
  <c r="D22" i="1"/>
  <c r="D23" i="1"/>
  <c r="D24" i="1"/>
  <c r="D25" i="1"/>
  <c r="D26" i="1"/>
  <c r="D27" i="1"/>
  <c r="D9" i="1"/>
  <c r="D39" i="1"/>
  <c r="D40" i="1"/>
  <c r="D41" i="1"/>
  <c r="D29" i="1"/>
  <c r="D28" i="1" s="1"/>
  <c r="D19" i="1"/>
  <c r="D17" i="1"/>
  <c r="D20" i="1"/>
  <c r="D70" i="1" l="1"/>
  <c r="G42" i="1"/>
  <c r="H42" i="1"/>
  <c r="F42" i="1"/>
  <c r="D49" i="1"/>
  <c r="D57" i="1" s="1"/>
  <c r="E8" i="1"/>
  <c r="F57" i="1"/>
  <c r="G75" i="1"/>
  <c r="D15" i="1"/>
  <c r="D8" i="1" s="1"/>
  <c r="H57" i="1"/>
  <c r="E75" i="1"/>
  <c r="D63" i="1"/>
  <c r="D75" i="1" s="1"/>
  <c r="G57" i="1"/>
  <c r="H75" i="1"/>
  <c r="E30" i="1"/>
  <c r="D30" i="1"/>
  <c r="E42" i="1" l="1"/>
  <c r="D42" i="1"/>
</calcChain>
</file>

<file path=xl/sharedStrings.xml><?xml version="1.0" encoding="utf-8"?>
<sst xmlns="http://schemas.openxmlformats.org/spreadsheetml/2006/main" count="145" uniqueCount="72">
  <si>
    <t>Экология и природопользование</t>
  </si>
  <si>
    <t>Реклама и связи с общественностью</t>
  </si>
  <si>
    <t>Зарубежное регионоведение</t>
  </si>
  <si>
    <t xml:space="preserve"> Менеджмент</t>
  </si>
  <si>
    <t>Бизнес-информатика</t>
  </si>
  <si>
    <t>Информационная безопасность</t>
  </si>
  <si>
    <t>Сервис</t>
  </si>
  <si>
    <t>Фотоника и оптоинформатика</t>
  </si>
  <si>
    <t>Биотехнические системы и технологии</t>
  </si>
  <si>
    <t>Электроника и наноэлектроника</t>
  </si>
  <si>
    <t>Радиотехника</t>
  </si>
  <si>
    <t>Инфокоммуникационные технологии и системы связи</t>
  </si>
  <si>
    <t>11.03.02</t>
  </si>
  <si>
    <t>Автоматизация технологических процессов и производств</t>
  </si>
  <si>
    <t>Управление в технических системах</t>
  </si>
  <si>
    <t>27.03.04</t>
  </si>
  <si>
    <t>Стандартизация и метрология</t>
  </si>
  <si>
    <t>Информационные системы и технологии</t>
  </si>
  <si>
    <t>Программная инженерия</t>
  </si>
  <si>
    <t>Инфокоммуникационные технологии и системы специальной связи</t>
  </si>
  <si>
    <t>05.03.06</t>
  </si>
  <si>
    <t>42.03.01</t>
  </si>
  <si>
    <t>41.03.01</t>
  </si>
  <si>
    <t>38.03.02</t>
  </si>
  <si>
    <t>38.03.05</t>
  </si>
  <si>
    <t>10.03.01</t>
  </si>
  <si>
    <t>43.03.01</t>
  </si>
  <si>
    <t>12.03.03</t>
  </si>
  <si>
    <t>12.03.04</t>
  </si>
  <si>
    <t>11.03.04</t>
  </si>
  <si>
    <t>11.03.01</t>
  </si>
  <si>
    <t>Конструирование и технология электронных средств</t>
  </si>
  <si>
    <t>11.03.03</t>
  </si>
  <si>
    <t>15.03.04</t>
  </si>
  <si>
    <t>27.03.01</t>
  </si>
  <si>
    <t>09.03.01</t>
  </si>
  <si>
    <t>09.03.02</t>
  </si>
  <si>
    <t>09.03.04</t>
  </si>
  <si>
    <t>11.05.04</t>
  </si>
  <si>
    <t>42.04.01</t>
  </si>
  <si>
    <t>41.04.01</t>
  </si>
  <si>
    <t>38.04.05</t>
  </si>
  <si>
    <t>10.04.01</t>
  </si>
  <si>
    <t>11.04.01</t>
  </si>
  <si>
    <t>11.04.02</t>
  </si>
  <si>
    <t>11.04.03</t>
  </si>
  <si>
    <t>15.04.04</t>
  </si>
  <si>
    <t>09.04.02</t>
  </si>
  <si>
    <t>Информатика и вычислительная техника</t>
  </si>
  <si>
    <t>Код специальности или направления</t>
  </si>
  <si>
    <t>Наименование специальности или направления подготовки</t>
  </si>
  <si>
    <t>№ строки</t>
  </si>
  <si>
    <t>Численность студентов на всех курсах</t>
  </si>
  <si>
    <t>из них (из гр.4) обучаются:</t>
  </si>
  <si>
    <t>за счет средств федерального бюджета</t>
  </si>
  <si>
    <t>за счет бюджета субъекта РФ</t>
  </si>
  <si>
    <t>за счет местного бюджета</t>
  </si>
  <si>
    <t>по долговорам об оказании платных образовательных услуг</t>
  </si>
  <si>
    <t>Обучение: очное</t>
  </si>
  <si>
    <t>Программы бакалавриата- всего                                                               в том числе по направлениям подготовки:</t>
  </si>
  <si>
    <t>Программы специалитета- всего                                                               в том числе по направлениям подготовки:</t>
  </si>
  <si>
    <t>Программы магистратуры- всего                                                               в том числе по направлениям подготовки:</t>
  </si>
  <si>
    <t>27.04.01</t>
  </si>
  <si>
    <t xml:space="preserve">       Обучение: очно-заочное</t>
  </si>
  <si>
    <t>Всего по программам высшего образования</t>
  </si>
  <si>
    <t>Обучение: заочное</t>
  </si>
  <si>
    <t>27.04.04</t>
  </si>
  <si>
    <t>01</t>
  </si>
  <si>
    <t>02</t>
  </si>
  <si>
    <t>03</t>
  </si>
  <si>
    <t>04</t>
  </si>
  <si>
    <t>Сведения о численности обучающихся по программам бакалавриата, специалитета и магистратуры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</si>
</sst>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/>
    <xf numFmtId="0" fontId="0" fillId="0" borderId="0" xfId="0" applyFont="1"/>
    <xf numFmtId="0" fontId="1" fillId="0" borderId="2" xfId="0" applyFont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tabSelected="1" view="pageBreakPreview" topLeftCell="A55" zoomScaleSheetLayoutView="100" workbookViewId="0">
      <selection activeCell="F74" sqref="F74"/>
    </sheetView>
  </sheetViews>
  <sheetFormatPr defaultRowHeight="15" x14ac:dyDescent="0.25"/>
  <cols>
    <col min="1" max="1" width="19.42578125" style="12" customWidth="1"/>
    <col min="2" max="2" width="54" style="3" customWidth="1"/>
    <col min="3" max="3" width="8.140625" style="29" customWidth="1"/>
    <col min="4" max="4" width="18" style="11" customWidth="1"/>
    <col min="5" max="5" width="18" style="8" customWidth="1"/>
    <col min="6" max="7" width="18" style="11" customWidth="1"/>
    <col min="8" max="8" width="18" style="8" customWidth="1"/>
    <col min="9" max="9" width="9.140625" style="3"/>
  </cols>
  <sheetData>
    <row r="2" spans="1:10" s="21" customFormat="1" ht="22.5" customHeight="1" x14ac:dyDescent="0.25">
      <c r="A2" s="38" t="s">
        <v>71</v>
      </c>
      <c r="B2" s="38"/>
      <c r="C2" s="38"/>
      <c r="D2" s="38"/>
      <c r="E2" s="38"/>
      <c r="F2" s="38"/>
      <c r="G2" s="38"/>
      <c r="H2" s="38"/>
      <c r="I2" s="20"/>
    </row>
    <row r="3" spans="1:10" ht="20.25" customHeight="1" x14ac:dyDescent="0.25"/>
    <row r="4" spans="1:10" x14ac:dyDescent="0.25">
      <c r="A4" s="13" t="s">
        <v>58</v>
      </c>
      <c r="B4" s="2"/>
      <c r="C4" s="26"/>
      <c r="D4" s="10"/>
      <c r="E4" s="7"/>
      <c r="F4" s="10"/>
      <c r="G4" s="10"/>
      <c r="H4" s="7"/>
      <c r="I4" s="2"/>
      <c r="J4" s="1"/>
    </row>
    <row r="5" spans="1:10" ht="15" customHeight="1" x14ac:dyDescent="0.25">
      <c r="A5" s="35" t="s">
        <v>49</v>
      </c>
      <c r="B5" s="36" t="s">
        <v>50</v>
      </c>
      <c r="C5" s="37" t="s">
        <v>51</v>
      </c>
      <c r="D5" s="35" t="s">
        <v>52</v>
      </c>
      <c r="E5" s="36" t="s">
        <v>53</v>
      </c>
      <c r="F5" s="36"/>
      <c r="G5" s="36"/>
      <c r="H5" s="36"/>
    </row>
    <row r="6" spans="1:10" ht="65.25" customHeight="1" x14ac:dyDescent="0.25">
      <c r="A6" s="35"/>
      <c r="B6" s="36"/>
      <c r="C6" s="37"/>
      <c r="D6" s="35"/>
      <c r="E6" s="15" t="s">
        <v>54</v>
      </c>
      <c r="F6" s="15" t="s">
        <v>55</v>
      </c>
      <c r="G6" s="15" t="s">
        <v>56</v>
      </c>
      <c r="H6" s="15" t="s">
        <v>57</v>
      </c>
    </row>
    <row r="7" spans="1:10" ht="15" customHeight="1" x14ac:dyDescent="0.25">
      <c r="A7" s="15">
        <v>1</v>
      </c>
      <c r="B7" s="6">
        <v>2</v>
      </c>
      <c r="C7" s="30">
        <v>3</v>
      </c>
      <c r="D7" s="17">
        <v>4</v>
      </c>
      <c r="E7" s="6">
        <v>5</v>
      </c>
      <c r="F7" s="6">
        <v>6</v>
      </c>
      <c r="G7" s="6">
        <v>7</v>
      </c>
      <c r="H7" s="6">
        <v>8</v>
      </c>
    </row>
    <row r="8" spans="1:10" s="23" customFormat="1" ht="31.5" customHeight="1" x14ac:dyDescent="0.25">
      <c r="A8" s="22"/>
      <c r="B8" s="19" t="s">
        <v>59</v>
      </c>
      <c r="C8" s="31" t="s">
        <v>67</v>
      </c>
      <c r="D8" s="5">
        <f>SUM(D9:D27)</f>
        <v>4132</v>
      </c>
      <c r="E8" s="5">
        <f t="shared" ref="E8:H8" si="0">SUM(E9:E27)</f>
        <v>2296</v>
      </c>
      <c r="F8" s="5">
        <f t="shared" si="0"/>
        <v>0</v>
      </c>
      <c r="G8" s="5">
        <f t="shared" si="0"/>
        <v>0</v>
      </c>
      <c r="H8" s="5">
        <f t="shared" si="0"/>
        <v>1836</v>
      </c>
      <c r="I8" s="3"/>
    </row>
    <row r="9" spans="1:10" ht="18" customHeight="1" x14ac:dyDescent="0.25">
      <c r="A9" s="14" t="s">
        <v>20</v>
      </c>
      <c r="B9" s="4" t="s">
        <v>0</v>
      </c>
      <c r="C9" s="32"/>
      <c r="D9" s="5">
        <f>E9+H9</f>
        <v>59</v>
      </c>
      <c r="E9" s="5">
        <v>10</v>
      </c>
      <c r="F9" s="5">
        <v>0</v>
      </c>
      <c r="G9" s="5">
        <v>0</v>
      </c>
      <c r="H9" s="5">
        <v>49</v>
      </c>
    </row>
    <row r="10" spans="1:10" ht="18" customHeight="1" x14ac:dyDescent="0.25">
      <c r="A10" s="14" t="s">
        <v>35</v>
      </c>
      <c r="B10" s="4" t="s">
        <v>48</v>
      </c>
      <c r="C10" s="32"/>
      <c r="D10" s="5">
        <f t="shared" ref="D10:D27" si="1">E10+H10</f>
        <v>184</v>
      </c>
      <c r="E10" s="5">
        <f>107+5</f>
        <v>112</v>
      </c>
      <c r="F10" s="5">
        <v>0</v>
      </c>
      <c r="G10" s="5">
        <v>0</v>
      </c>
      <c r="H10" s="5">
        <v>72</v>
      </c>
    </row>
    <row r="11" spans="1:10" ht="18" customHeight="1" x14ac:dyDescent="0.25">
      <c r="A11" s="14" t="s">
        <v>36</v>
      </c>
      <c r="B11" s="4" t="s">
        <v>17</v>
      </c>
      <c r="C11" s="32"/>
      <c r="D11" s="5">
        <f t="shared" si="1"/>
        <v>462</v>
      </c>
      <c r="E11" s="5">
        <f>231+3</f>
        <v>234</v>
      </c>
      <c r="F11" s="5">
        <v>0</v>
      </c>
      <c r="G11" s="5">
        <v>0</v>
      </c>
      <c r="H11" s="5">
        <v>228</v>
      </c>
    </row>
    <row r="12" spans="1:10" ht="18" customHeight="1" x14ac:dyDescent="0.25">
      <c r="A12" s="14" t="s">
        <v>37</v>
      </c>
      <c r="B12" s="4" t="s">
        <v>18</v>
      </c>
      <c r="C12" s="32"/>
      <c r="D12" s="5">
        <f t="shared" si="1"/>
        <v>315</v>
      </c>
      <c r="E12" s="5">
        <v>139</v>
      </c>
      <c r="F12" s="5">
        <v>0</v>
      </c>
      <c r="G12" s="5">
        <v>0</v>
      </c>
      <c r="H12" s="5">
        <v>176</v>
      </c>
    </row>
    <row r="13" spans="1:10" ht="18" customHeight="1" x14ac:dyDescent="0.25">
      <c r="A13" s="14" t="s">
        <v>25</v>
      </c>
      <c r="B13" s="4" t="s">
        <v>5</v>
      </c>
      <c r="C13" s="32"/>
      <c r="D13" s="5">
        <f t="shared" si="1"/>
        <v>249</v>
      </c>
      <c r="E13" s="5">
        <f>60+6</f>
        <v>66</v>
      </c>
      <c r="F13" s="5">
        <v>0</v>
      </c>
      <c r="G13" s="5">
        <v>0</v>
      </c>
      <c r="H13" s="5">
        <v>183</v>
      </c>
    </row>
    <row r="14" spans="1:10" ht="18" customHeight="1" x14ac:dyDescent="0.25">
      <c r="A14" s="14" t="s">
        <v>30</v>
      </c>
      <c r="B14" s="4" t="s">
        <v>10</v>
      </c>
      <c r="C14" s="32"/>
      <c r="D14" s="5">
        <f t="shared" si="1"/>
        <v>217</v>
      </c>
      <c r="E14" s="5">
        <f>182+1</f>
        <v>183</v>
      </c>
      <c r="F14" s="5">
        <v>0</v>
      </c>
      <c r="G14" s="5">
        <v>0</v>
      </c>
      <c r="H14" s="5">
        <v>34</v>
      </c>
    </row>
    <row r="15" spans="1:10" ht="18" customHeight="1" x14ac:dyDescent="0.25">
      <c r="A15" s="14" t="s">
        <v>12</v>
      </c>
      <c r="B15" s="4" t="s">
        <v>11</v>
      </c>
      <c r="C15" s="32"/>
      <c r="D15" s="5">
        <f t="shared" si="1"/>
        <v>1350</v>
      </c>
      <c r="E15" s="5">
        <f>1203+5</f>
        <v>1208</v>
      </c>
      <c r="F15" s="5">
        <v>0</v>
      </c>
      <c r="G15" s="5">
        <v>0</v>
      </c>
      <c r="H15" s="5">
        <v>142</v>
      </c>
    </row>
    <row r="16" spans="1:10" ht="18" customHeight="1" x14ac:dyDescent="0.25">
      <c r="A16" s="14" t="s">
        <v>32</v>
      </c>
      <c r="B16" s="4" t="s">
        <v>31</v>
      </c>
      <c r="C16" s="32"/>
      <c r="D16" s="5">
        <f t="shared" si="1"/>
        <v>197</v>
      </c>
      <c r="E16" s="5">
        <f>179+2</f>
        <v>181</v>
      </c>
      <c r="F16" s="5">
        <v>0</v>
      </c>
      <c r="G16" s="5">
        <v>0</v>
      </c>
      <c r="H16" s="5">
        <v>16</v>
      </c>
    </row>
    <row r="17" spans="1:9" ht="18" customHeight="1" x14ac:dyDescent="0.25">
      <c r="A17" s="14" t="s">
        <v>29</v>
      </c>
      <c r="B17" s="4" t="s">
        <v>9</v>
      </c>
      <c r="C17" s="32"/>
      <c r="D17" s="5">
        <f t="shared" si="1"/>
        <v>89</v>
      </c>
      <c r="E17" s="5">
        <f>64+2</f>
        <v>66</v>
      </c>
      <c r="F17" s="5">
        <v>0</v>
      </c>
      <c r="G17" s="5">
        <v>0</v>
      </c>
      <c r="H17" s="5">
        <v>23</v>
      </c>
    </row>
    <row r="18" spans="1:9" ht="18" customHeight="1" x14ac:dyDescent="0.25">
      <c r="A18" s="14" t="s">
        <v>27</v>
      </c>
      <c r="B18" s="4" t="s">
        <v>7</v>
      </c>
      <c r="C18" s="32"/>
      <c r="D18" s="5">
        <f t="shared" si="1"/>
        <v>27</v>
      </c>
      <c r="E18" s="5">
        <v>13</v>
      </c>
      <c r="F18" s="5">
        <v>0</v>
      </c>
      <c r="G18" s="5">
        <v>0</v>
      </c>
      <c r="H18" s="5">
        <v>14</v>
      </c>
    </row>
    <row r="19" spans="1:9" ht="18" customHeight="1" x14ac:dyDescent="0.25">
      <c r="A19" s="14" t="s">
        <v>28</v>
      </c>
      <c r="B19" s="4" t="s">
        <v>8</v>
      </c>
      <c r="C19" s="32"/>
      <c r="D19" s="5">
        <f t="shared" si="1"/>
        <v>60</v>
      </c>
      <c r="E19" s="5">
        <v>15</v>
      </c>
      <c r="F19" s="5">
        <v>0</v>
      </c>
      <c r="G19" s="5">
        <v>0</v>
      </c>
      <c r="H19" s="5">
        <v>45</v>
      </c>
    </row>
    <row r="20" spans="1:9" ht="18" customHeight="1" x14ac:dyDescent="0.25">
      <c r="A20" s="14" t="s">
        <v>33</v>
      </c>
      <c r="B20" s="4" t="s">
        <v>13</v>
      </c>
      <c r="C20" s="32"/>
      <c r="D20" s="5">
        <f t="shared" si="1"/>
        <v>103</v>
      </c>
      <c r="E20" s="5">
        <v>59</v>
      </c>
      <c r="F20" s="5">
        <v>0</v>
      </c>
      <c r="G20" s="5">
        <v>0</v>
      </c>
      <c r="H20" s="5">
        <v>44</v>
      </c>
    </row>
    <row r="21" spans="1:9" ht="18" customHeight="1" x14ac:dyDescent="0.25">
      <c r="A21" s="14" t="s">
        <v>34</v>
      </c>
      <c r="B21" s="4" t="s">
        <v>16</v>
      </c>
      <c r="C21" s="32"/>
      <c r="D21" s="5">
        <f t="shared" si="1"/>
        <v>10</v>
      </c>
      <c r="E21" s="5">
        <v>10</v>
      </c>
      <c r="F21" s="5">
        <v>0</v>
      </c>
      <c r="G21" s="5">
        <v>0</v>
      </c>
      <c r="H21" s="5">
        <v>0</v>
      </c>
    </row>
    <row r="22" spans="1:9" ht="18" customHeight="1" x14ac:dyDescent="0.25">
      <c r="A22" s="14" t="s">
        <v>15</v>
      </c>
      <c r="B22" s="4" t="s">
        <v>14</v>
      </c>
      <c r="C22" s="32"/>
      <c r="D22" s="5">
        <f t="shared" si="1"/>
        <v>41</v>
      </c>
      <c r="E22" s="5">
        <v>0</v>
      </c>
      <c r="F22" s="5">
        <v>0</v>
      </c>
      <c r="G22" s="5">
        <v>0</v>
      </c>
      <c r="H22" s="5">
        <v>41</v>
      </c>
    </row>
    <row r="23" spans="1:9" ht="18" customHeight="1" x14ac:dyDescent="0.25">
      <c r="A23" s="14" t="s">
        <v>23</v>
      </c>
      <c r="B23" s="4" t="s">
        <v>3</v>
      </c>
      <c r="C23" s="32"/>
      <c r="D23" s="5">
        <f t="shared" si="1"/>
        <v>142</v>
      </c>
      <c r="E23" s="5">
        <v>0</v>
      </c>
      <c r="F23" s="5">
        <v>0</v>
      </c>
      <c r="G23" s="5">
        <v>0</v>
      </c>
      <c r="H23" s="5">
        <v>142</v>
      </c>
    </row>
    <row r="24" spans="1:9" ht="18" customHeight="1" x14ac:dyDescent="0.25">
      <c r="A24" s="14" t="s">
        <v>24</v>
      </c>
      <c r="B24" s="4" t="s">
        <v>4</v>
      </c>
      <c r="C24" s="32"/>
      <c r="D24" s="5">
        <f t="shared" si="1"/>
        <v>123</v>
      </c>
      <c r="E24" s="5">
        <v>0</v>
      </c>
      <c r="F24" s="5">
        <v>0</v>
      </c>
      <c r="G24" s="5">
        <v>0</v>
      </c>
      <c r="H24" s="5">
        <v>123</v>
      </c>
    </row>
    <row r="25" spans="1:9" ht="18" customHeight="1" x14ac:dyDescent="0.25">
      <c r="A25" s="14" t="s">
        <v>22</v>
      </c>
      <c r="B25" s="4" t="s">
        <v>2</v>
      </c>
      <c r="C25" s="32"/>
      <c r="D25" s="5">
        <f t="shared" si="1"/>
        <v>199</v>
      </c>
      <c r="E25" s="5">
        <v>0</v>
      </c>
      <c r="F25" s="5">
        <v>0</v>
      </c>
      <c r="G25" s="5">
        <v>0</v>
      </c>
      <c r="H25" s="5">
        <v>199</v>
      </c>
    </row>
    <row r="26" spans="1:9" ht="18" customHeight="1" x14ac:dyDescent="0.25">
      <c r="A26" s="14" t="s">
        <v>21</v>
      </c>
      <c r="B26" s="4" t="s">
        <v>1</v>
      </c>
      <c r="C26" s="32"/>
      <c r="D26" s="5">
        <f t="shared" si="1"/>
        <v>291</v>
      </c>
      <c r="E26" s="5">
        <v>0</v>
      </c>
      <c r="F26" s="5">
        <v>0</v>
      </c>
      <c r="G26" s="5">
        <v>0</v>
      </c>
      <c r="H26" s="5">
        <v>291</v>
      </c>
    </row>
    <row r="27" spans="1:9" ht="18" customHeight="1" x14ac:dyDescent="0.25">
      <c r="A27" s="14" t="s">
        <v>26</v>
      </c>
      <c r="B27" s="4" t="s">
        <v>6</v>
      </c>
      <c r="C27" s="32"/>
      <c r="D27" s="5">
        <f t="shared" si="1"/>
        <v>14</v>
      </c>
      <c r="E27" s="5">
        <v>0</v>
      </c>
      <c r="F27" s="5">
        <v>0</v>
      </c>
      <c r="G27" s="5">
        <v>0</v>
      </c>
      <c r="H27" s="5">
        <v>14</v>
      </c>
    </row>
    <row r="28" spans="1:9" s="23" customFormat="1" ht="31.5" customHeight="1" x14ac:dyDescent="0.25">
      <c r="A28" s="24"/>
      <c r="B28" s="19" t="s">
        <v>60</v>
      </c>
      <c r="C28" s="31" t="s">
        <v>68</v>
      </c>
      <c r="D28" s="5">
        <f>D29</f>
        <v>583</v>
      </c>
      <c r="E28" s="5">
        <f t="shared" ref="E28:H28" si="2">E29</f>
        <v>499</v>
      </c>
      <c r="F28" s="5">
        <f t="shared" si="2"/>
        <v>0</v>
      </c>
      <c r="G28" s="5">
        <f t="shared" si="2"/>
        <v>0</v>
      </c>
      <c r="H28" s="5">
        <f t="shared" si="2"/>
        <v>84</v>
      </c>
      <c r="I28" s="3"/>
    </row>
    <row r="29" spans="1:9" ht="30" x14ac:dyDescent="0.25">
      <c r="A29" s="14" t="s">
        <v>38</v>
      </c>
      <c r="B29" s="9" t="s">
        <v>19</v>
      </c>
      <c r="C29" s="30"/>
      <c r="D29" s="5">
        <f>E29+H29</f>
        <v>583</v>
      </c>
      <c r="E29" s="5">
        <v>499</v>
      </c>
      <c r="F29" s="5">
        <v>0</v>
      </c>
      <c r="G29" s="5">
        <v>0</v>
      </c>
      <c r="H29" s="5">
        <v>84</v>
      </c>
    </row>
    <row r="30" spans="1:9" s="23" customFormat="1" ht="31.5" customHeight="1" x14ac:dyDescent="0.25">
      <c r="A30" s="22"/>
      <c r="B30" s="19" t="s">
        <v>61</v>
      </c>
      <c r="C30" s="31" t="s">
        <v>69</v>
      </c>
      <c r="D30" s="5">
        <f>SUM(D31:D41)</f>
        <v>732</v>
      </c>
      <c r="E30" s="5">
        <f t="shared" ref="E30:H30" si="3">SUM(E31:E41)</f>
        <v>480</v>
      </c>
      <c r="F30" s="5">
        <f t="shared" si="3"/>
        <v>0</v>
      </c>
      <c r="G30" s="5">
        <f t="shared" si="3"/>
        <v>0</v>
      </c>
      <c r="H30" s="5">
        <f t="shared" si="3"/>
        <v>252</v>
      </c>
      <c r="I30" s="3"/>
    </row>
    <row r="31" spans="1:9" ht="18" customHeight="1" x14ac:dyDescent="0.25">
      <c r="A31" s="14" t="s">
        <v>47</v>
      </c>
      <c r="B31" s="4" t="s">
        <v>17</v>
      </c>
      <c r="C31" s="32"/>
      <c r="D31" s="5">
        <f>E31+H31</f>
        <v>78</v>
      </c>
      <c r="E31" s="5">
        <v>65</v>
      </c>
      <c r="F31" s="5">
        <v>0</v>
      </c>
      <c r="G31" s="5">
        <v>0</v>
      </c>
      <c r="H31" s="5">
        <v>13</v>
      </c>
    </row>
    <row r="32" spans="1:9" ht="18" customHeight="1" x14ac:dyDescent="0.25">
      <c r="A32" s="14" t="s">
        <v>42</v>
      </c>
      <c r="B32" s="4" t="s">
        <v>5</v>
      </c>
      <c r="C32" s="32"/>
      <c r="D32" s="5">
        <f t="shared" ref="D32:D41" si="4">E32+H32</f>
        <v>84</v>
      </c>
      <c r="E32" s="5">
        <v>50</v>
      </c>
      <c r="F32" s="5">
        <v>0</v>
      </c>
      <c r="G32" s="5">
        <v>0</v>
      </c>
      <c r="H32" s="5">
        <v>34</v>
      </c>
    </row>
    <row r="33" spans="1:9" ht="18" customHeight="1" x14ac:dyDescent="0.25">
      <c r="A33" s="14" t="s">
        <v>43</v>
      </c>
      <c r="B33" s="4" t="s">
        <v>10</v>
      </c>
      <c r="C33" s="32"/>
      <c r="D33" s="5">
        <f t="shared" si="4"/>
        <v>48</v>
      </c>
      <c r="E33" s="5">
        <f>42+1</f>
        <v>43</v>
      </c>
      <c r="F33" s="5">
        <v>0</v>
      </c>
      <c r="G33" s="5">
        <v>0</v>
      </c>
      <c r="H33" s="5">
        <v>5</v>
      </c>
    </row>
    <row r="34" spans="1:9" ht="18" customHeight="1" x14ac:dyDescent="0.25">
      <c r="A34" s="14" t="s">
        <v>44</v>
      </c>
      <c r="B34" s="4" t="s">
        <v>11</v>
      </c>
      <c r="C34" s="32"/>
      <c r="D34" s="5">
        <f t="shared" si="4"/>
        <v>294</v>
      </c>
      <c r="E34" s="5">
        <f>225+9</f>
        <v>234</v>
      </c>
      <c r="F34" s="5">
        <v>0</v>
      </c>
      <c r="G34" s="5">
        <v>0</v>
      </c>
      <c r="H34" s="5">
        <v>60</v>
      </c>
    </row>
    <row r="35" spans="1:9" ht="18" customHeight="1" x14ac:dyDescent="0.25">
      <c r="A35" s="14" t="s">
        <v>45</v>
      </c>
      <c r="B35" s="4" t="s">
        <v>31</v>
      </c>
      <c r="C35" s="32"/>
      <c r="D35" s="5">
        <f t="shared" si="4"/>
        <v>43</v>
      </c>
      <c r="E35" s="5">
        <v>30</v>
      </c>
      <c r="F35" s="5">
        <v>0</v>
      </c>
      <c r="G35" s="5">
        <v>0</v>
      </c>
      <c r="H35" s="5">
        <v>13</v>
      </c>
    </row>
    <row r="36" spans="1:9" ht="18" customHeight="1" x14ac:dyDescent="0.25">
      <c r="A36" s="14" t="s">
        <v>46</v>
      </c>
      <c r="B36" s="4" t="s">
        <v>13</v>
      </c>
      <c r="C36" s="32"/>
      <c r="D36" s="5">
        <f t="shared" si="4"/>
        <v>53</v>
      </c>
      <c r="E36" s="5">
        <v>48</v>
      </c>
      <c r="F36" s="5">
        <v>0</v>
      </c>
      <c r="G36" s="5">
        <v>0</v>
      </c>
      <c r="H36" s="5">
        <v>5</v>
      </c>
    </row>
    <row r="37" spans="1:9" ht="18" customHeight="1" x14ac:dyDescent="0.25">
      <c r="A37" s="14" t="s">
        <v>62</v>
      </c>
      <c r="B37" s="4" t="s">
        <v>16</v>
      </c>
      <c r="C37" s="32"/>
      <c r="D37" s="5">
        <f t="shared" si="4"/>
        <v>6</v>
      </c>
      <c r="E37" s="5">
        <v>5</v>
      </c>
      <c r="F37" s="5">
        <v>0</v>
      </c>
      <c r="G37" s="5">
        <v>0</v>
      </c>
      <c r="H37" s="5">
        <v>1</v>
      </c>
    </row>
    <row r="38" spans="1:9" ht="18" customHeight="1" x14ac:dyDescent="0.25">
      <c r="A38" s="14" t="s">
        <v>66</v>
      </c>
      <c r="B38" s="4" t="s">
        <v>14</v>
      </c>
      <c r="C38" s="32"/>
      <c r="D38" s="5">
        <f t="shared" si="4"/>
        <v>8</v>
      </c>
      <c r="E38" s="5">
        <v>5</v>
      </c>
      <c r="F38" s="5">
        <v>0</v>
      </c>
      <c r="G38" s="5">
        <v>0</v>
      </c>
      <c r="H38" s="5">
        <v>3</v>
      </c>
    </row>
    <row r="39" spans="1:9" ht="18" customHeight="1" x14ac:dyDescent="0.25">
      <c r="A39" s="14" t="s">
        <v>41</v>
      </c>
      <c r="B39" s="4" t="s">
        <v>4</v>
      </c>
      <c r="C39" s="32"/>
      <c r="D39" s="5">
        <f t="shared" si="4"/>
        <v>25</v>
      </c>
      <c r="E39" s="5">
        <v>0</v>
      </c>
      <c r="F39" s="5">
        <v>0</v>
      </c>
      <c r="G39" s="5">
        <v>0</v>
      </c>
      <c r="H39" s="5">
        <v>25</v>
      </c>
    </row>
    <row r="40" spans="1:9" ht="18" customHeight="1" x14ac:dyDescent="0.25">
      <c r="A40" s="14" t="s">
        <v>40</v>
      </c>
      <c r="B40" s="4" t="s">
        <v>2</v>
      </c>
      <c r="C40" s="32"/>
      <c r="D40" s="5">
        <f t="shared" si="4"/>
        <v>33</v>
      </c>
      <c r="E40" s="5">
        <v>0</v>
      </c>
      <c r="F40" s="5">
        <v>0</v>
      </c>
      <c r="G40" s="5">
        <v>0</v>
      </c>
      <c r="H40" s="5">
        <v>33</v>
      </c>
    </row>
    <row r="41" spans="1:9" ht="18" customHeight="1" x14ac:dyDescent="0.25">
      <c r="A41" s="14" t="s">
        <v>39</v>
      </c>
      <c r="B41" s="4" t="s">
        <v>1</v>
      </c>
      <c r="C41" s="32"/>
      <c r="D41" s="5">
        <f t="shared" si="4"/>
        <v>60</v>
      </c>
      <c r="E41" s="5">
        <v>0</v>
      </c>
      <c r="F41" s="5">
        <v>0</v>
      </c>
      <c r="G41" s="5">
        <v>0</v>
      </c>
      <c r="H41" s="5">
        <v>60</v>
      </c>
    </row>
    <row r="42" spans="1:9" ht="18" customHeight="1" x14ac:dyDescent="0.25">
      <c r="A42" s="33" t="s">
        <v>64</v>
      </c>
      <c r="B42" s="34"/>
      <c r="C42" s="31" t="s">
        <v>70</v>
      </c>
      <c r="D42" s="5">
        <f>D8+D28+D30</f>
        <v>5447</v>
      </c>
      <c r="E42" s="5">
        <f t="shared" ref="E42:H42" si="5">E8+E28+E30</f>
        <v>3275</v>
      </c>
      <c r="F42" s="5">
        <f t="shared" si="5"/>
        <v>0</v>
      </c>
      <c r="G42" s="5">
        <f t="shared" si="5"/>
        <v>0</v>
      </c>
      <c r="H42" s="5">
        <f t="shared" si="5"/>
        <v>2172</v>
      </c>
    </row>
    <row r="43" spans="1:9" s="28" customFormat="1" ht="18" customHeight="1" x14ac:dyDescent="0.25">
      <c r="A43" s="25"/>
      <c r="B43" s="25"/>
      <c r="C43" s="26"/>
      <c r="D43" s="26"/>
      <c r="E43" s="26"/>
      <c r="F43" s="26"/>
      <c r="G43" s="26"/>
      <c r="H43" s="26"/>
      <c r="I43" s="27"/>
    </row>
    <row r="45" spans="1:9" x14ac:dyDescent="0.25">
      <c r="A45" s="13" t="s">
        <v>63</v>
      </c>
      <c r="B45" s="2"/>
      <c r="C45" s="26"/>
      <c r="D45" s="10"/>
      <c r="E45" s="10"/>
      <c r="F45" s="10"/>
      <c r="G45" s="10"/>
      <c r="H45" s="10"/>
    </row>
    <row r="46" spans="1:9" x14ac:dyDescent="0.25">
      <c r="A46" s="35" t="s">
        <v>49</v>
      </c>
      <c r="B46" s="36" t="s">
        <v>50</v>
      </c>
      <c r="C46" s="37" t="s">
        <v>51</v>
      </c>
      <c r="D46" s="35" t="s">
        <v>52</v>
      </c>
      <c r="E46" s="36" t="s">
        <v>53</v>
      </c>
      <c r="F46" s="36"/>
      <c r="G46" s="36"/>
      <c r="H46" s="36"/>
    </row>
    <row r="47" spans="1:9" ht="60" x14ac:dyDescent="0.25">
      <c r="A47" s="35"/>
      <c r="B47" s="36"/>
      <c r="C47" s="37"/>
      <c r="D47" s="35"/>
      <c r="E47" s="16" t="s">
        <v>54</v>
      </c>
      <c r="F47" s="16" t="s">
        <v>55</v>
      </c>
      <c r="G47" s="16" t="s">
        <v>56</v>
      </c>
      <c r="H47" s="16" t="s">
        <v>57</v>
      </c>
    </row>
    <row r="48" spans="1:9" x14ac:dyDescent="0.25">
      <c r="A48" s="16">
        <v>1</v>
      </c>
      <c r="B48" s="18">
        <v>2</v>
      </c>
      <c r="C48" s="30">
        <v>3</v>
      </c>
      <c r="D48" s="17">
        <v>4</v>
      </c>
      <c r="E48" s="18">
        <v>5</v>
      </c>
      <c r="F48" s="18">
        <v>6</v>
      </c>
      <c r="G48" s="18">
        <v>7</v>
      </c>
      <c r="H48" s="18">
        <v>8</v>
      </c>
    </row>
    <row r="49" spans="1:9" ht="31.5" customHeight="1" x14ac:dyDescent="0.25">
      <c r="A49" s="22"/>
      <c r="B49" s="19" t="s">
        <v>59</v>
      </c>
      <c r="C49" s="31" t="s">
        <v>67</v>
      </c>
      <c r="D49" s="5">
        <f>SUM(D50:D53)</f>
        <v>358</v>
      </c>
      <c r="E49" s="5">
        <f>SUM(E50:E53)</f>
        <v>134</v>
      </c>
      <c r="F49" s="5">
        <f>SUM(F50:F53)</f>
        <v>0</v>
      </c>
      <c r="G49" s="5">
        <f>SUM(G50:G53)</f>
        <v>0</v>
      </c>
      <c r="H49" s="5">
        <f>SUM(H50:H53)</f>
        <v>224</v>
      </c>
    </row>
    <row r="50" spans="1:9" ht="18" customHeight="1" x14ac:dyDescent="0.25">
      <c r="A50" s="14" t="s">
        <v>36</v>
      </c>
      <c r="B50" s="4" t="s">
        <v>17</v>
      </c>
      <c r="C50" s="32"/>
      <c r="D50" s="5">
        <f t="shared" ref="D50:D53" si="6">E50+H50</f>
        <v>120</v>
      </c>
      <c r="E50" s="5">
        <v>60</v>
      </c>
      <c r="F50" s="5">
        <v>0</v>
      </c>
      <c r="G50" s="5">
        <v>0</v>
      </c>
      <c r="H50" s="5">
        <v>60</v>
      </c>
    </row>
    <row r="51" spans="1:9" ht="18" customHeight="1" x14ac:dyDescent="0.25">
      <c r="A51" s="14" t="s">
        <v>12</v>
      </c>
      <c r="B51" s="4" t="s">
        <v>11</v>
      </c>
      <c r="C51" s="32"/>
      <c r="D51" s="5">
        <f t="shared" si="6"/>
        <v>61</v>
      </c>
      <c r="E51" s="5">
        <v>51</v>
      </c>
      <c r="F51" s="5">
        <v>0</v>
      </c>
      <c r="G51" s="5">
        <v>0</v>
      </c>
      <c r="H51" s="5">
        <v>10</v>
      </c>
    </row>
    <row r="52" spans="1:9" ht="18" customHeight="1" x14ac:dyDescent="0.25">
      <c r="A52" s="14" t="s">
        <v>23</v>
      </c>
      <c r="B52" s="4" t="s">
        <v>3</v>
      </c>
      <c r="C52" s="32"/>
      <c r="D52" s="5">
        <f t="shared" si="6"/>
        <v>149</v>
      </c>
      <c r="E52" s="5">
        <v>0</v>
      </c>
      <c r="F52" s="5">
        <v>0</v>
      </c>
      <c r="G52" s="5">
        <v>0</v>
      </c>
      <c r="H52" s="5">
        <v>149</v>
      </c>
    </row>
    <row r="53" spans="1:9" ht="18" customHeight="1" x14ac:dyDescent="0.25">
      <c r="A53" s="14" t="s">
        <v>21</v>
      </c>
      <c r="B53" s="4" t="s">
        <v>1</v>
      </c>
      <c r="C53" s="32"/>
      <c r="D53" s="5">
        <f t="shared" si="6"/>
        <v>28</v>
      </c>
      <c r="E53" s="5">
        <v>23</v>
      </c>
      <c r="F53" s="5">
        <v>0</v>
      </c>
      <c r="G53" s="5">
        <v>0</v>
      </c>
      <c r="H53" s="5">
        <v>5</v>
      </c>
    </row>
    <row r="54" spans="1:9" ht="31.5" customHeight="1" x14ac:dyDescent="0.25">
      <c r="A54" s="24"/>
      <c r="B54" s="19" t="s">
        <v>60</v>
      </c>
      <c r="C54" s="31" t="s">
        <v>68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</row>
    <row r="55" spans="1:9" ht="31.5" customHeight="1" x14ac:dyDescent="0.25">
      <c r="A55" s="22"/>
      <c r="B55" s="19" t="s">
        <v>61</v>
      </c>
      <c r="C55" s="31" t="s">
        <v>69</v>
      </c>
      <c r="D55" s="5">
        <f>SUM(D56:D56)</f>
        <v>21</v>
      </c>
      <c r="E55" s="5">
        <f>SUM(E56:E56)</f>
        <v>5</v>
      </c>
      <c r="F55" s="5">
        <f>SUM(F56:F56)</f>
        <v>0</v>
      </c>
      <c r="G55" s="5">
        <f>SUM(G56:G56)</f>
        <v>0</v>
      </c>
      <c r="H55" s="5">
        <f>SUM(H56:H56)</f>
        <v>16</v>
      </c>
    </row>
    <row r="56" spans="1:9" ht="18" customHeight="1" x14ac:dyDescent="0.25">
      <c r="A56" s="14" t="s">
        <v>39</v>
      </c>
      <c r="B56" s="4" t="s">
        <v>1</v>
      </c>
      <c r="C56" s="32"/>
      <c r="D56" s="5">
        <f t="shared" ref="D56" si="7">E56+H56</f>
        <v>21</v>
      </c>
      <c r="E56" s="5">
        <v>5</v>
      </c>
      <c r="F56" s="5">
        <v>0</v>
      </c>
      <c r="G56" s="5">
        <v>0</v>
      </c>
      <c r="H56" s="5">
        <v>16</v>
      </c>
    </row>
    <row r="57" spans="1:9" ht="18" customHeight="1" x14ac:dyDescent="0.25">
      <c r="A57" s="33" t="s">
        <v>64</v>
      </c>
      <c r="B57" s="34"/>
      <c r="C57" s="31" t="s">
        <v>70</v>
      </c>
      <c r="D57" s="5">
        <f>D49+D54+D55</f>
        <v>379</v>
      </c>
      <c r="E57" s="5">
        <f>E49+E54+E55</f>
        <v>139</v>
      </c>
      <c r="F57" s="5">
        <f>F49+F54+F55</f>
        <v>0</v>
      </c>
      <c r="G57" s="5">
        <f>G49+G54+G55</f>
        <v>0</v>
      </c>
      <c r="H57" s="5">
        <f>H49+H54+H55</f>
        <v>240</v>
      </c>
    </row>
    <row r="58" spans="1:9" s="28" customFormat="1" ht="18" customHeight="1" x14ac:dyDescent="0.25">
      <c r="A58" s="25"/>
      <c r="B58" s="25"/>
      <c r="C58" s="26"/>
      <c r="D58" s="26"/>
      <c r="E58" s="26"/>
      <c r="F58" s="26"/>
      <c r="G58" s="26"/>
      <c r="H58" s="26"/>
      <c r="I58" s="27"/>
    </row>
    <row r="59" spans="1:9" x14ac:dyDescent="0.25">
      <c r="A59" s="13" t="s">
        <v>65</v>
      </c>
      <c r="B59" s="2"/>
      <c r="C59" s="26"/>
      <c r="D59" s="10"/>
      <c r="E59" s="10"/>
      <c r="F59" s="10"/>
      <c r="G59" s="10"/>
      <c r="H59" s="10"/>
    </row>
    <row r="60" spans="1:9" x14ac:dyDescent="0.25">
      <c r="A60" s="35" t="s">
        <v>49</v>
      </c>
      <c r="B60" s="36" t="s">
        <v>50</v>
      </c>
      <c r="C60" s="37" t="s">
        <v>51</v>
      </c>
      <c r="D60" s="35" t="s">
        <v>52</v>
      </c>
      <c r="E60" s="36" t="s">
        <v>53</v>
      </c>
      <c r="F60" s="36"/>
      <c r="G60" s="36"/>
      <c r="H60" s="36"/>
    </row>
    <row r="61" spans="1:9" ht="60" x14ac:dyDescent="0.25">
      <c r="A61" s="35"/>
      <c r="B61" s="36"/>
      <c r="C61" s="37"/>
      <c r="D61" s="35"/>
      <c r="E61" s="16" t="s">
        <v>54</v>
      </c>
      <c r="F61" s="16" t="s">
        <v>55</v>
      </c>
      <c r="G61" s="16" t="s">
        <v>56</v>
      </c>
      <c r="H61" s="16" t="s">
        <v>57</v>
      </c>
    </row>
    <row r="62" spans="1:9" x14ac:dyDescent="0.25">
      <c r="A62" s="16">
        <v>1</v>
      </c>
      <c r="B62" s="18">
        <v>2</v>
      </c>
      <c r="C62" s="30">
        <v>3</v>
      </c>
      <c r="D62" s="17">
        <v>4</v>
      </c>
      <c r="E62" s="18">
        <v>5</v>
      </c>
      <c r="F62" s="18">
        <v>6</v>
      </c>
      <c r="G62" s="18">
        <v>7</v>
      </c>
      <c r="H62" s="18">
        <v>8</v>
      </c>
    </row>
    <row r="63" spans="1:9" ht="31.5" customHeight="1" x14ac:dyDescent="0.25">
      <c r="A63" s="22"/>
      <c r="B63" s="19" t="s">
        <v>59</v>
      </c>
      <c r="C63" s="31" t="s">
        <v>67</v>
      </c>
      <c r="D63" s="5">
        <f>SUM(D64:D68)</f>
        <v>1364</v>
      </c>
      <c r="E63" s="5">
        <f>SUM(E64:E68)</f>
        <v>607</v>
      </c>
      <c r="F63" s="5">
        <f>SUM(F64:F68)</f>
        <v>0</v>
      </c>
      <c r="G63" s="5">
        <f>SUM(G64:G68)</f>
        <v>0</v>
      </c>
      <c r="H63" s="5">
        <f>SUM(H64:H68)</f>
        <v>757</v>
      </c>
    </row>
    <row r="64" spans="1:9" ht="18" customHeight="1" x14ac:dyDescent="0.25">
      <c r="A64" s="14" t="s">
        <v>36</v>
      </c>
      <c r="B64" s="4" t="s">
        <v>17</v>
      </c>
      <c r="C64" s="32"/>
      <c r="D64" s="5">
        <f t="shared" ref="D64:D68" si="8">E64+H64</f>
        <v>323</v>
      </c>
      <c r="E64" s="5">
        <v>28</v>
      </c>
      <c r="F64" s="5">
        <v>0</v>
      </c>
      <c r="G64" s="5">
        <v>0</v>
      </c>
      <c r="H64" s="5">
        <v>295</v>
      </c>
    </row>
    <row r="65" spans="1:8" ht="18" customHeight="1" x14ac:dyDescent="0.25">
      <c r="A65" s="14" t="s">
        <v>12</v>
      </c>
      <c r="B65" s="4" t="s">
        <v>11</v>
      </c>
      <c r="C65" s="32"/>
      <c r="D65" s="5">
        <f t="shared" si="8"/>
        <v>731</v>
      </c>
      <c r="E65" s="5">
        <v>517</v>
      </c>
      <c r="F65" s="5">
        <v>0</v>
      </c>
      <c r="G65" s="5">
        <v>0</v>
      </c>
      <c r="H65" s="5">
        <v>214</v>
      </c>
    </row>
    <row r="66" spans="1:8" ht="18" customHeight="1" x14ac:dyDescent="0.25">
      <c r="A66" s="14" t="s">
        <v>33</v>
      </c>
      <c r="B66" s="4" t="s">
        <v>13</v>
      </c>
      <c r="C66" s="32"/>
      <c r="D66" s="5">
        <f t="shared" si="8"/>
        <v>102</v>
      </c>
      <c r="E66" s="5">
        <v>62</v>
      </c>
      <c r="F66" s="5">
        <v>0</v>
      </c>
      <c r="G66" s="5">
        <v>0</v>
      </c>
      <c r="H66" s="5">
        <v>40</v>
      </c>
    </row>
    <row r="67" spans="1:8" ht="18" customHeight="1" x14ac:dyDescent="0.25">
      <c r="A67" s="14" t="s">
        <v>23</v>
      </c>
      <c r="B67" s="4" t="s">
        <v>3</v>
      </c>
      <c r="C67" s="32"/>
      <c r="D67" s="5">
        <f t="shared" si="8"/>
        <v>110</v>
      </c>
      <c r="E67" s="5">
        <v>0</v>
      </c>
      <c r="F67" s="5">
        <v>0</v>
      </c>
      <c r="G67" s="5">
        <v>0</v>
      </c>
      <c r="H67" s="5">
        <v>110</v>
      </c>
    </row>
    <row r="68" spans="1:8" ht="18" customHeight="1" x14ac:dyDescent="0.25">
      <c r="A68" s="14" t="s">
        <v>21</v>
      </c>
      <c r="B68" s="4" t="s">
        <v>1</v>
      </c>
      <c r="C68" s="32"/>
      <c r="D68" s="5">
        <f t="shared" si="8"/>
        <v>98</v>
      </c>
      <c r="E68" s="5">
        <v>0</v>
      </c>
      <c r="F68" s="5">
        <v>0</v>
      </c>
      <c r="G68" s="5">
        <v>0</v>
      </c>
      <c r="H68" s="5">
        <v>98</v>
      </c>
    </row>
    <row r="69" spans="1:8" ht="31.5" customHeight="1" x14ac:dyDescent="0.25">
      <c r="A69" s="24"/>
      <c r="B69" s="19" t="s">
        <v>60</v>
      </c>
      <c r="C69" s="31" t="s">
        <v>68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</row>
    <row r="70" spans="1:8" ht="31.5" customHeight="1" x14ac:dyDescent="0.25">
      <c r="A70" s="22"/>
      <c r="B70" s="19" t="s">
        <v>61</v>
      </c>
      <c r="C70" s="31" t="s">
        <v>69</v>
      </c>
      <c r="D70" s="5">
        <f>SUM(D71:D74)</f>
        <v>232</v>
      </c>
      <c r="E70" s="5">
        <f>SUM(E71:E74)</f>
        <v>40</v>
      </c>
      <c r="F70" s="5">
        <f>SUM(F71:F74)</f>
        <v>0</v>
      </c>
      <c r="G70" s="5">
        <f>SUM(G71:G74)</f>
        <v>0</v>
      </c>
      <c r="H70" s="5">
        <f>SUM(H71:H74)</f>
        <v>192</v>
      </c>
    </row>
    <row r="71" spans="1:8" ht="18" customHeight="1" x14ac:dyDescent="0.25">
      <c r="A71" s="14" t="s">
        <v>47</v>
      </c>
      <c r="B71" s="4" t="s">
        <v>17</v>
      </c>
      <c r="C71" s="32"/>
      <c r="D71" s="5">
        <f>E71+H71</f>
        <v>58</v>
      </c>
      <c r="E71" s="5">
        <v>20</v>
      </c>
      <c r="F71" s="5">
        <v>0</v>
      </c>
      <c r="G71" s="5">
        <v>0</v>
      </c>
      <c r="H71" s="5">
        <v>38</v>
      </c>
    </row>
    <row r="72" spans="1:8" ht="18" customHeight="1" x14ac:dyDescent="0.25">
      <c r="A72" s="14" t="s">
        <v>44</v>
      </c>
      <c r="B72" s="4" t="s">
        <v>11</v>
      </c>
      <c r="C72" s="32"/>
      <c r="D72" s="5">
        <f t="shared" ref="D72:D74" si="9">E72+H72</f>
        <v>139</v>
      </c>
      <c r="E72" s="5">
        <v>20</v>
      </c>
      <c r="F72" s="5">
        <v>0</v>
      </c>
      <c r="G72" s="5">
        <v>0</v>
      </c>
      <c r="H72" s="5">
        <v>119</v>
      </c>
    </row>
    <row r="73" spans="1:8" ht="18" customHeight="1" x14ac:dyDescent="0.25">
      <c r="A73" s="14" t="s">
        <v>66</v>
      </c>
      <c r="B73" s="4" t="s">
        <v>14</v>
      </c>
      <c r="C73" s="32"/>
      <c r="D73" s="5">
        <f t="shared" si="9"/>
        <v>18</v>
      </c>
      <c r="E73" s="5">
        <v>0</v>
      </c>
      <c r="F73" s="5">
        <v>0</v>
      </c>
      <c r="G73" s="5">
        <v>0</v>
      </c>
      <c r="H73" s="5">
        <v>18</v>
      </c>
    </row>
    <row r="74" spans="1:8" ht="18" customHeight="1" x14ac:dyDescent="0.25">
      <c r="A74" s="14" t="s">
        <v>41</v>
      </c>
      <c r="B74" s="4" t="s">
        <v>4</v>
      </c>
      <c r="C74" s="32"/>
      <c r="D74" s="5">
        <f t="shared" si="9"/>
        <v>17</v>
      </c>
      <c r="E74" s="5">
        <v>0</v>
      </c>
      <c r="F74" s="5">
        <v>0</v>
      </c>
      <c r="G74" s="5">
        <v>0</v>
      </c>
      <c r="H74" s="5">
        <v>17</v>
      </c>
    </row>
    <row r="75" spans="1:8" ht="18" customHeight="1" x14ac:dyDescent="0.25">
      <c r="A75" s="33" t="s">
        <v>64</v>
      </c>
      <c r="B75" s="34"/>
      <c r="C75" s="31" t="s">
        <v>70</v>
      </c>
      <c r="D75" s="5">
        <f>D63+D69+D70</f>
        <v>1596</v>
      </c>
      <c r="E75" s="5">
        <f>E63+E69+E70</f>
        <v>647</v>
      </c>
      <c r="F75" s="5">
        <f>F63+F69+F70</f>
        <v>0</v>
      </c>
      <c r="G75" s="5">
        <f>G63+G69+G70</f>
        <v>0</v>
      </c>
      <c r="H75" s="5">
        <f>H63+H69+H70</f>
        <v>949</v>
      </c>
    </row>
  </sheetData>
  <mergeCells count="19">
    <mergeCell ref="A2:H2"/>
    <mergeCell ref="D5:D6"/>
    <mergeCell ref="C5:C6"/>
    <mergeCell ref="E5:H5"/>
    <mergeCell ref="B5:B6"/>
    <mergeCell ref="D60:D61"/>
    <mergeCell ref="E60:H60"/>
    <mergeCell ref="A5:A6"/>
    <mergeCell ref="A42:B42"/>
    <mergeCell ref="A46:A47"/>
    <mergeCell ref="B46:B47"/>
    <mergeCell ref="C46:C47"/>
    <mergeCell ref="D46:D47"/>
    <mergeCell ref="E46:H46"/>
    <mergeCell ref="A75:B75"/>
    <mergeCell ref="A57:B57"/>
    <mergeCell ref="A60:A61"/>
    <mergeCell ref="B60:B61"/>
    <mergeCell ref="C60:C61"/>
  </mergeCells>
  <pageMargins left="0.51181102362204722" right="0.51181102362204722" top="0.9448818897637796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контингент</vt:lpstr>
      <vt:lpstr>контингент!Область_печати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2017-04-17T16:21:30Z</cp:lastPrinted>
  <dcterms:created xsi:type="dcterms:W3CDTF">2016-02-24T08:22:59Z</dcterms:created>
  <dcterms:modified xsi:type="dcterms:W3CDTF">2017-11-13T09:39:37Z</dcterms:modified>
</cp:coreProperties>
</file>